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15" i="2" l="1"/>
  <c r="D44" i="2" l="1"/>
  <c r="D22" i="2" l="1"/>
  <c r="D20" i="2"/>
  <c r="D19" i="2"/>
  <c r="D18" i="2"/>
  <c r="D17" i="2"/>
  <c r="D15" i="2"/>
  <c r="D14" i="2"/>
  <c r="D13" i="2"/>
  <c r="D12" i="2"/>
  <c r="D9" i="2"/>
  <c r="D8" i="2"/>
  <c r="D7" i="2"/>
  <c r="B15" i="2"/>
  <c r="D10" i="2" l="1"/>
  <c r="B16" i="2"/>
  <c r="C45" i="2" l="1"/>
  <c r="B45" i="2"/>
  <c r="C6" i="2" l="1"/>
  <c r="C24" i="2" l="1"/>
  <c r="B24" i="2"/>
  <c r="B53" i="2" l="1"/>
  <c r="D28" i="2" l="1"/>
  <c r="D29" i="2"/>
  <c r="D26" i="2"/>
  <c r="C16" i="2" l="1"/>
  <c r="D16" i="2" s="1"/>
  <c r="D27" i="2" l="1"/>
  <c r="D37" i="2" l="1"/>
  <c r="D24" i="2" l="1"/>
  <c r="D35" i="2" l="1"/>
  <c r="D40" i="2" l="1"/>
  <c r="D34" i="2" l="1"/>
  <c r="D36" i="2"/>
  <c r="D38" i="2"/>
  <c r="D39" i="2"/>
  <c r="D41" i="2"/>
  <c r="D42" i="2"/>
  <c r="D43" i="2"/>
  <c r="B6" i="2" l="1"/>
  <c r="D6" i="2" s="1"/>
  <c r="C5" i="2"/>
  <c r="C32" i="2" s="1"/>
  <c r="C46" i="2" l="1"/>
  <c r="B5" i="2"/>
  <c r="D5" i="2" s="1"/>
  <c r="D45" i="2"/>
  <c r="B32" i="2" l="1"/>
  <c r="B46" i="2" s="1"/>
</calcChain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<sst xmlns="http://schemas.openxmlformats.org/spreadsheetml/2006/main" count="58" uniqueCount="57">
  <si>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</si>
  <si>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</si>
  <si>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</si>
  <si>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</si>
  <si>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</si>
  <si>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</si>
  <si>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</si>
  <si>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</si>
  <si>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</si>
  <si>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</si>
  <si>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</si>
  <si>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</si>
  <si>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</si>
  <si>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</si>
  <si>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</si>
  <si>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</si>
  <si>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</si>
  <si>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</si>
  <si>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</si>
  <si>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</si>
  <si>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</si>
  <si>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</si>
  <si>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</si>
  <si>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</si>
  <si>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</si>
  <si>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</si>
  <si>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</si>
  <si>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</si>
  <si>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</si>
  <si>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</si>
  <si>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</si>
  <si>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</si>
  <si>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</si>
  <si>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</si>
  <si>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</si>
  <si>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</si>
  <si>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</si>
  <si>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</si>
  <si>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</si>
  <si>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</si>
  <si>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</si>
  <si>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</si>
  <si>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</si>
  <si>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</si>
  <si>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</si>
  <si>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</si>
  <si>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</si>
  <si>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</si>
  <si>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</si>
  <si>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</si>
  <si>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</si>
  <si>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</si>
  <si>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</si>
  <si>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-</t>
  </si>
  <si>
    <t>Утвержденный бюджет
 на 2022 год</t>
  </si>
  <si>
    <t xml:space="preserve">Прочие межбюджетные трансферты общего характера бюджетам субъектов Российской Федерации и муниципальных образований </t>
  </si>
  <si>
    <t xml:space="preserve">             Информация об исполнении  бюджета МО "Город Майкоп"
 на 1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</si>
</sst>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5" fillId="37" borderId="2" xfId="0" applyNumberFormat="1" applyFont="1" applyFill="1" applyBorder="1" applyAlignment="1">
      <alignment horizontal="center" wrapText="1"/>
    </xf>
    <xf numFmtId="164" fontId="45" fillId="37" borderId="2" xfId="0" applyNumberFormat="1" applyFont="1" applyFill="1" applyBorder="1" applyAlignment="1">
      <alignment wrapText="1"/>
    </xf>
    <xf numFmtId="164" fontId="45" fillId="37" borderId="71" xfId="0" applyNumberFormat="1" applyFont="1" applyFill="1" applyBorder="1" applyAlignment="1">
      <alignment wrapText="1"/>
    </xf>
    <xf numFmtId="164" fontId="45" fillId="37" borderId="2" xfId="0" applyNumberFormat="1" applyFont="1" applyFill="1" applyBorder="1" applyAlignment="1">
      <alignment horizontal="right"/>
    </xf>
    <xf numFmtId="164" fontId="46" fillId="37" borderId="2" xfId="0" applyNumberFormat="1" applyFont="1" applyFill="1" applyBorder="1" applyAlignment="1">
      <alignment wrapText="1"/>
    </xf>
    <xf numFmtId="164" fontId="46" fillId="37" borderId="1" xfId="272" applyNumberFormat="1" applyFont="1" applyFill="1" applyProtection="1">
      <alignment horizontal="right"/>
    </xf>
    <xf numFmtId="164" fontId="46" fillId="37" borderId="72" xfId="272" applyNumberFormat="1" applyFont="1" applyFill="1" applyBorder="1" applyProtection="1">
      <alignment horizontal="right"/>
    </xf>
    <xf numFmtId="164" fontId="46" fillId="37" borderId="2" xfId="0" applyNumberFormat="1" applyFont="1" applyFill="1" applyBorder="1" applyAlignment="1">
      <alignment horizontal="right"/>
    </xf>
    <xf numFmtId="164" fontId="46" fillId="37" borderId="74" xfId="0" applyNumberFormat="1" applyFont="1" applyFill="1" applyBorder="1" applyAlignment="1">
      <alignment horizontal="right"/>
    </xf>
    <xf numFmtId="164" fontId="46" fillId="37" borderId="2" xfId="0" applyNumberFormat="1" applyFont="1" applyFill="1" applyBorder="1"/>
    <xf numFmtId="164" fontId="60" fillId="37" borderId="2" xfId="0" applyNumberFormat="1" applyFont="1" applyFill="1" applyBorder="1" applyAlignment="1">
      <alignment wrapText="1"/>
    </xf>
    <xf numFmtId="164" fontId="45" fillId="37" borderId="2" xfId="0" applyNumberFormat="1" applyFont="1" applyFill="1" applyBorder="1"/>
    <xf numFmtId="164" fontId="46" fillId="37" borderId="3" xfId="272" applyNumberFormat="1" applyFont="1" applyFill="1" applyBorder="1" applyProtection="1">
      <alignment horizontal="right"/>
    </xf>
    <xf numFmtId="164" fontId="46" fillId="37" borderId="2" xfId="272" applyNumberFormat="1" applyFont="1" applyFill="1" applyBorder="1" applyProtection="1">
      <alignment horizontal="right"/>
    </xf>
    <xf numFmtId="164" fontId="46" fillId="37" borderId="73" xfId="0" applyNumberFormat="1" applyFont="1" applyFill="1" applyBorder="1" applyAlignment="1">
      <alignment wrapText="1"/>
    </xf>
    <xf numFmtId="164" fontId="45" fillId="37" borderId="71" xfId="0" applyNumberFormat="1" applyFont="1" applyFill="1" applyBorder="1"/>
    <xf numFmtId="164" fontId="45" fillId="0" borderId="2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4" fontId="45" fillId="0" borderId="0" xfId="126" applyNumberFormat="1" applyFont="1" applyFill="1" applyBorder="1" applyAlignment="1" applyProtection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2" xfId="920" applyNumberFormat="1" applyFont="1" applyFill="1" applyBorder="1" applyAlignment="1" applyProtection="1">
      <alignment horizontal="right" shrinkToFit="1"/>
    </xf>
    <xf numFmtId="168" fontId="59" fillId="0" borderId="0" xfId="920" applyNumberFormat="1" applyFont="1" applyFill="1" applyBorder="1" applyAlignment="1" applyProtection="1">
      <alignment horizontal="right" shrinkToFit="1"/>
    </xf>
    <xf numFmtId="4" fontId="46" fillId="0" borderId="0" xfId="0" applyNumberFormat="1" applyFont="1" applyFill="1" applyBorder="1" applyAlignment="1">
      <alignment horizontal="right"/>
    </xf>
    <xf numFmtId="43" fontId="46" fillId="0" borderId="0" xfId="920" applyFont="1" applyFill="1" applyBorder="1" applyAlignment="1">
      <alignment horizontal="right"/>
    </xf>
    <xf numFmtId="43" fontId="46" fillId="0" borderId="0" xfId="920" applyFont="1" applyFill="1" applyBorder="1" applyAlignment="1"/>
    <xf numFmtId="164" fontId="46" fillId="0" borderId="0" xfId="0" applyNumberFormat="1" applyFont="1" applyFill="1" applyBorder="1" applyAlignment="1">
      <alignment horizontal="right"/>
    </xf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0" fontId="46" fillId="0" borderId="0" xfId="0" applyFont="1" applyFill="1" applyBorder="1" applyAlignment="1">
      <alignment horizontal="right"/>
    </xf>
    <xf numFmtId="166" fontId="46" fillId="0" borderId="2" xfId="920" applyNumberFormat="1" applyFont="1" applyFill="1" applyBorder="1" applyAlignment="1">
      <alignment wrapText="1"/>
    </xf>
    <xf numFmtId="168" fontId="58" fillId="0" borderId="2" xfId="920" applyNumberFormat="1" applyFont="1" applyFill="1" applyBorder="1" applyAlignment="1" applyProtection="1"/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4" fontId="46" fillId="0" borderId="0" xfId="219" applyNumberFormat="1" applyFont="1" applyFill="1" applyBorder="1" applyAlignment="1" applyProtection="1">
      <alignment horizontal="right"/>
    </xf>
    <xf numFmtId="43" fontId="58" fillId="0" borderId="0" xfId="920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4" fontId="46" fillId="0" borderId="0" xfId="0" applyNumberFormat="1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166" fontId="46" fillId="0" borderId="2" xfId="920" applyNumberFormat="1" applyFont="1" applyFill="1" applyBorder="1"/>
    <xf numFmtId="169" fontId="46" fillId="0" borderId="77" xfId="920" applyNumberFormat="1" applyFont="1" applyFill="1" applyBorder="1" applyAlignment="1" applyProtection="1">
      <alignment horizontal="right"/>
    </xf>
    <xf numFmtId="167" fontId="46" fillId="0" borderId="73" xfId="920" applyNumberFormat="1" applyFont="1" applyFill="1" applyBorder="1" applyAlignment="1" applyProtection="1">
      <alignment horizontal="right"/>
    </xf>
    <xf numFmtId="169" fontId="46" fillId="0" borderId="2" xfId="920" applyNumberFormat="1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9" fontId="45" fillId="0" borderId="2" xfId="920" applyNumberFormat="1" applyFont="1" applyFill="1" applyBorder="1" applyAlignment="1">
      <alignment horizontal="right"/>
    </xf>
    <xf numFmtId="164" fontId="45" fillId="0" borderId="2" xfId="0" applyNumberFormat="1" applyFont="1" applyFill="1" applyBorder="1"/>
    <xf numFmtId="4" fontId="24" fillId="0" borderId="0" xfId="104" applyNumberFormat="1" applyFill="1" applyAlignment="1" applyProtection="1">
      <alignment horizontal="right"/>
    </xf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:B15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8" width="20.7109375" style="1" customWidth="1"/>
    <col min="9" max="16384" width="9.140625" style="1"/>
  </cols>
  <sheetData>
    <row r="1" spans="1:6" ht="36.75" customHeight="1" x14ac:dyDescent="0.25">
      <c r="A1" s="28" t="s">
        <v>56</v>
      </c>
      <c r="B1" s="28"/>
      <c r="C1" s="28"/>
      <c r="D1" s="28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33</v>
      </c>
      <c r="B3" s="8" t="s">
        <v>54</v>
      </c>
      <c r="C3" s="8" t="s">
        <v>0</v>
      </c>
      <c r="D3" s="8" t="s">
        <v>1</v>
      </c>
    </row>
    <row r="4" spans="1:6" x14ac:dyDescent="0.25">
      <c r="A4" s="26" t="s">
        <v>8</v>
      </c>
      <c r="B4" s="26"/>
      <c r="C4" s="26"/>
      <c r="D4" s="27"/>
    </row>
    <row r="5" spans="1:6" ht="15.6" customHeight="1" x14ac:dyDescent="0.25">
      <c r="A5" s="9" t="s">
        <v>39</v>
      </c>
      <c r="B5" s="20">
        <f>B6+B16</f>
        <v>1919216.3</v>
      </c>
      <c r="C5" s="24">
        <f>C6+C16</f>
        <v>1576780.6</v>
      </c>
      <c r="D5" s="12">
        <f t="shared" ref="D5:D10" si="0">C5/B5*100</f>
        <v>82.157524402017629</v>
      </c>
      <c r="E5" s="5"/>
      <c r="F5" s="5"/>
    </row>
    <row r="6" spans="1:6" x14ac:dyDescent="0.25">
      <c r="A6" s="9" t="s">
        <v>24</v>
      </c>
      <c r="B6" s="10">
        <f>B7+B8+B9+B10+B15</f>
        <v>1690803</v>
      </c>
      <c r="C6" s="11">
        <f>C7+C8+C9+C10+C15</f>
        <v>1364388</v>
      </c>
      <c r="D6" s="12">
        <f t="shared" si="0"/>
        <v>80.694675843371471</v>
      </c>
      <c r="E6" s="5"/>
      <c r="F6" s="5"/>
    </row>
    <row r="7" spans="1:6" x14ac:dyDescent="0.25">
      <c r="A7" s="13" t="s">
        <v>3</v>
      </c>
      <c r="B7" s="14">
        <v>889967</v>
      </c>
      <c r="C7" s="15">
        <v>689968.5</v>
      </c>
      <c r="D7" s="16">
        <f t="shared" si="0"/>
        <v>77.527425174191862</v>
      </c>
    </row>
    <row r="8" spans="1:6" ht="30" customHeight="1" x14ac:dyDescent="0.25">
      <c r="A8" s="13" t="s">
        <v>4</v>
      </c>
      <c r="B8" s="14">
        <v>39249</v>
      </c>
      <c r="C8" s="15">
        <v>34891.4</v>
      </c>
      <c r="D8" s="16">
        <f t="shared" si="0"/>
        <v>88.897551529975289</v>
      </c>
    </row>
    <row r="9" spans="1:6" ht="19.899999999999999" customHeight="1" x14ac:dyDescent="0.25">
      <c r="A9" s="13" t="s">
        <v>50</v>
      </c>
      <c r="B9" s="14">
        <v>493477</v>
      </c>
      <c r="C9" s="14">
        <v>457547.6</v>
      </c>
      <c r="D9" s="17">
        <f t="shared" si="0"/>
        <v>92.71913381981328</v>
      </c>
    </row>
    <row r="10" spans="1:6" ht="19.899999999999999" customHeight="1" x14ac:dyDescent="0.25">
      <c r="A10" s="13" t="s">
        <v>29</v>
      </c>
      <c r="B10" s="14">
        <v>232807</v>
      </c>
      <c r="C10" s="14">
        <v>150007.79999999999</v>
      </c>
      <c r="D10" s="16">
        <f t="shared" si="0"/>
        <v>64.43440274562191</v>
      </c>
    </row>
    <row r="11" spans="1:6" ht="17.45" customHeight="1" x14ac:dyDescent="0.25">
      <c r="A11" s="13" t="s">
        <v>30</v>
      </c>
      <c r="B11" s="18"/>
      <c r="C11" s="18"/>
      <c r="D11" s="18"/>
    </row>
    <row r="12" spans="1:6" x14ac:dyDescent="0.25">
      <c r="A12" s="19" t="s">
        <v>36</v>
      </c>
      <c r="B12" s="14">
        <v>62899</v>
      </c>
      <c r="C12" s="14">
        <v>6027.8</v>
      </c>
      <c r="D12" s="16">
        <f t="shared" ref="D12:D20" si="1">C12/B12*100</f>
        <v>9.5833002114501031</v>
      </c>
      <c r="F12" s="6"/>
    </row>
    <row r="13" spans="1:6" x14ac:dyDescent="0.25">
      <c r="A13" s="19" t="s">
        <v>32</v>
      </c>
      <c r="B13" s="14">
        <v>99421</v>
      </c>
      <c r="C13" s="14">
        <v>90468.4</v>
      </c>
      <c r="D13" s="16">
        <f t="shared" si="1"/>
        <v>90.995262570281938</v>
      </c>
      <c r="F13" s="6"/>
    </row>
    <row r="14" spans="1:6" x14ac:dyDescent="0.25">
      <c r="A14" s="19" t="s">
        <v>37</v>
      </c>
      <c r="B14" s="14">
        <v>70487</v>
      </c>
      <c r="C14" s="14">
        <v>53511.6</v>
      </c>
      <c r="D14" s="16">
        <f t="shared" si="1"/>
        <v>75.91697759870614</v>
      </c>
      <c r="F14" s="6"/>
    </row>
    <row r="15" spans="1:6" x14ac:dyDescent="0.25">
      <c r="A15" s="13" t="s">
        <v>51</v>
      </c>
      <c r="B15" s="14">
        <f>9196+26107</f>
        <v>35303</v>
      </c>
      <c r="C15" s="14">
        <f>9782.4+22192.3-2</f>
        <v>31972.699999999997</v>
      </c>
      <c r="D15" s="18">
        <f t="shared" si="1"/>
        <v>90.566524091436989</v>
      </c>
      <c r="F15" s="6"/>
    </row>
    <row r="16" spans="1:6" x14ac:dyDescent="0.25">
      <c r="A16" s="9" t="s">
        <v>25</v>
      </c>
      <c r="B16" s="20">
        <f>B17+B18+B19+B20+B22+B23</f>
        <v>228413.3</v>
      </c>
      <c r="C16" s="20">
        <f>SUM(C17:C23)</f>
        <v>212392.60000000003</v>
      </c>
      <c r="D16" s="20">
        <f t="shared" si="1"/>
        <v>92.986091440384627</v>
      </c>
    </row>
    <row r="17" spans="1:8" ht="45" x14ac:dyDescent="0.25">
      <c r="A17" s="13" t="s">
        <v>26</v>
      </c>
      <c r="B17" s="14">
        <v>139671.29999999999</v>
      </c>
      <c r="C17" s="14">
        <v>130797.6</v>
      </c>
      <c r="D17" s="14">
        <f t="shared" si="1"/>
        <v>93.646726278054274</v>
      </c>
    </row>
    <row r="18" spans="1:8" ht="28.5" customHeight="1" x14ac:dyDescent="0.25">
      <c r="A18" s="13" t="s">
        <v>27</v>
      </c>
      <c r="B18" s="14">
        <v>9610</v>
      </c>
      <c r="C18" s="14">
        <v>7283</v>
      </c>
      <c r="D18" s="14">
        <f t="shared" si="1"/>
        <v>75.785639958376692</v>
      </c>
      <c r="G18" s="7"/>
    </row>
    <row r="19" spans="1:8" ht="27.75" customHeight="1" x14ac:dyDescent="0.25">
      <c r="A19" s="13" t="s">
        <v>38</v>
      </c>
      <c r="B19" s="14">
        <v>29587.4</v>
      </c>
      <c r="C19" s="14">
        <v>27622.2</v>
      </c>
      <c r="D19" s="14">
        <f t="shared" si="1"/>
        <v>93.357983465934822</v>
      </c>
      <c r="G19" s="7"/>
    </row>
    <row r="20" spans="1:8" ht="29.25" customHeight="1" x14ac:dyDescent="0.25">
      <c r="A20" s="23" t="s">
        <v>5</v>
      </c>
      <c r="B20" s="21">
        <v>44772.6</v>
      </c>
      <c r="C20" s="21">
        <v>38260.300000000003</v>
      </c>
      <c r="D20" s="21">
        <f t="shared" si="1"/>
        <v>85.454720074331178</v>
      </c>
    </row>
    <row r="21" spans="1:8" hidden="1" x14ac:dyDescent="0.25">
      <c r="A21" s="13" t="s">
        <v>45</v>
      </c>
      <c r="B21" s="22"/>
      <c r="C21" s="22"/>
      <c r="D21" s="22"/>
    </row>
    <row r="22" spans="1:8" x14ac:dyDescent="0.25">
      <c r="A22" s="13" t="s">
        <v>6</v>
      </c>
      <c r="B22" s="22">
        <v>4772</v>
      </c>
      <c r="C22" s="22">
        <v>4733.1000000000004</v>
      </c>
      <c r="D22" s="22">
        <f>C22/B22*100</f>
        <v>99.184828164291702</v>
      </c>
    </row>
    <row r="23" spans="1:8" x14ac:dyDescent="0.25">
      <c r="A23" s="13" t="s">
        <v>28</v>
      </c>
      <c r="B23" s="22"/>
      <c r="C23" s="22">
        <v>3696.4</v>
      </c>
      <c r="D23" s="22"/>
    </row>
    <row r="24" spans="1:8" x14ac:dyDescent="0.25">
      <c r="A24" s="29" t="s">
        <v>7</v>
      </c>
      <c r="B24" s="30">
        <f>SUM(B25:B31)</f>
        <v>3322222.9000000004</v>
      </c>
      <c r="C24" s="30">
        <f>SUM(C25:C31)</f>
        <v>2359476.4000000004</v>
      </c>
      <c r="D24" s="31">
        <f>C24/B24*100</f>
        <v>71.021014273304786</v>
      </c>
      <c r="E24" s="32"/>
      <c r="F24" s="32"/>
    </row>
    <row r="25" spans="1:8" ht="14.25" customHeight="1" x14ac:dyDescent="0.25">
      <c r="A25" s="33" t="s">
        <v>40</v>
      </c>
      <c r="B25" s="34">
        <v>3175</v>
      </c>
      <c r="C25" s="34">
        <v>3175</v>
      </c>
      <c r="D25" s="35"/>
      <c r="E25" s="36"/>
      <c r="F25" s="36"/>
    </row>
    <row r="26" spans="1:8" x14ac:dyDescent="0.25">
      <c r="A26" s="33" t="s">
        <v>42</v>
      </c>
      <c r="B26" s="34">
        <v>1656062.8</v>
      </c>
      <c r="C26" s="34">
        <v>969167.7</v>
      </c>
      <c r="D26" s="35">
        <f>C26/B26*100</f>
        <v>58.522400237478912</v>
      </c>
      <c r="E26" s="37"/>
      <c r="F26" s="37"/>
    </row>
    <row r="27" spans="1:8" x14ac:dyDescent="0.25">
      <c r="A27" s="33" t="s">
        <v>41</v>
      </c>
      <c r="B27" s="34">
        <v>1394615.6</v>
      </c>
      <c r="C27" s="34">
        <v>1123993</v>
      </c>
      <c r="D27" s="35">
        <f>C27/B27*100</f>
        <v>80.595183360920373</v>
      </c>
      <c r="E27" s="38"/>
      <c r="F27" s="39"/>
    </row>
    <row r="28" spans="1:8" x14ac:dyDescent="0.25">
      <c r="A28" s="33" t="s">
        <v>43</v>
      </c>
      <c r="B28" s="34">
        <v>268369.5</v>
      </c>
      <c r="C28" s="34">
        <v>259703.3</v>
      </c>
      <c r="D28" s="35">
        <f t="shared" ref="D28:D29" si="2">C28/B28*100</f>
        <v>96.770795489055189</v>
      </c>
      <c r="E28" s="40"/>
      <c r="F28" s="40"/>
    </row>
    <row r="29" spans="1:8" ht="30" hidden="1" x14ac:dyDescent="0.25">
      <c r="A29" s="41" t="s">
        <v>52</v>
      </c>
      <c r="B29" s="42"/>
      <c r="C29" s="42"/>
      <c r="D29" s="35" t="e">
        <f t="shared" si="2"/>
        <v>#DIV/0!</v>
      </c>
      <c r="E29" s="43"/>
      <c r="F29" s="40"/>
    </row>
    <row r="30" spans="1:8" ht="45" x14ac:dyDescent="0.25">
      <c r="A30" s="44" t="s">
        <v>46</v>
      </c>
      <c r="B30" s="34" t="s">
        <v>53</v>
      </c>
      <c r="C30" s="45">
        <v>29655.7</v>
      </c>
      <c r="D30" s="35"/>
      <c r="E30" s="43"/>
      <c r="F30" s="40"/>
    </row>
    <row r="31" spans="1:8" ht="44.25" customHeight="1" x14ac:dyDescent="0.25">
      <c r="A31" s="44" t="s">
        <v>44</v>
      </c>
      <c r="B31" s="34" t="s">
        <v>53</v>
      </c>
      <c r="C31" s="42">
        <v>-26218.3</v>
      </c>
      <c r="D31" s="35"/>
      <c r="E31" s="43"/>
      <c r="F31" s="40"/>
    </row>
    <row r="32" spans="1:8" x14ac:dyDescent="0.25">
      <c r="A32" s="46" t="s">
        <v>31</v>
      </c>
      <c r="B32" s="47">
        <f>B24+B5</f>
        <v>5241439.2</v>
      </c>
      <c r="C32" s="47">
        <f>C5+C24</f>
        <v>3936257.0000000005</v>
      </c>
      <c r="D32" s="31"/>
      <c r="E32" s="48"/>
      <c r="F32" s="49"/>
      <c r="G32" s="50"/>
      <c r="H32" s="51"/>
    </row>
    <row r="33" spans="1:8" ht="17.45" customHeight="1" x14ac:dyDescent="0.25">
      <c r="A33" s="52" t="s">
        <v>9</v>
      </c>
      <c r="B33" s="53"/>
      <c r="C33" s="53"/>
      <c r="D33" s="54"/>
      <c r="E33" s="51"/>
      <c r="F33" s="51"/>
    </row>
    <row r="34" spans="1:8" x14ac:dyDescent="0.25">
      <c r="A34" s="44" t="s">
        <v>10</v>
      </c>
      <c r="B34" s="55">
        <v>286030.59999999998</v>
      </c>
      <c r="C34" s="55">
        <v>191572.4</v>
      </c>
      <c r="D34" s="56">
        <f t="shared" ref="D34:D45" si="3">C34/B34*100</f>
        <v>66.976190659321063</v>
      </c>
      <c r="E34" s="57"/>
      <c r="F34" s="58"/>
    </row>
    <row r="35" spans="1:8" ht="29.25" customHeight="1" x14ac:dyDescent="0.25">
      <c r="A35" s="44" t="s">
        <v>11</v>
      </c>
      <c r="B35" s="55">
        <v>53204.4</v>
      </c>
      <c r="C35" s="55">
        <v>40901.4</v>
      </c>
      <c r="D35" s="56">
        <f>C35/B35*100</f>
        <v>76.875972663915022</v>
      </c>
      <c r="E35" s="59"/>
      <c r="F35" s="58"/>
    </row>
    <row r="36" spans="1:8" x14ac:dyDescent="0.25">
      <c r="A36" s="44" t="s">
        <v>12</v>
      </c>
      <c r="B36" s="55">
        <v>787907.1</v>
      </c>
      <c r="C36" s="55">
        <v>557180.30000000005</v>
      </c>
      <c r="D36" s="56">
        <f t="shared" si="3"/>
        <v>70.716496906805389</v>
      </c>
      <c r="E36" s="59"/>
      <c r="F36" s="58"/>
    </row>
    <row r="37" spans="1:8" x14ac:dyDescent="0.25">
      <c r="A37" s="44" t="s">
        <v>13</v>
      </c>
      <c r="B37" s="55">
        <v>1037043.6</v>
      </c>
      <c r="C37" s="55">
        <v>469394.6</v>
      </c>
      <c r="D37" s="56">
        <f t="shared" si="3"/>
        <v>45.262764265649004</v>
      </c>
      <c r="E37" s="59"/>
      <c r="F37" s="58"/>
    </row>
    <row r="38" spans="1:8" x14ac:dyDescent="0.25">
      <c r="A38" s="44" t="s">
        <v>14</v>
      </c>
      <c r="B38" s="55">
        <v>2631643.2999999998</v>
      </c>
      <c r="C38" s="55">
        <v>2161942.2000000002</v>
      </c>
      <c r="D38" s="56">
        <f t="shared" si="3"/>
        <v>82.151794660013394</v>
      </c>
      <c r="E38" s="59"/>
      <c r="F38" s="58"/>
    </row>
    <row r="39" spans="1:8" x14ac:dyDescent="0.25">
      <c r="A39" s="44" t="s">
        <v>15</v>
      </c>
      <c r="B39" s="55">
        <v>187161.8</v>
      </c>
      <c r="C39" s="55">
        <v>163292.4</v>
      </c>
      <c r="D39" s="56">
        <f t="shared" si="3"/>
        <v>87.246649690268001</v>
      </c>
      <c r="E39" s="59"/>
      <c r="F39" s="58"/>
    </row>
    <row r="40" spans="1:8" x14ac:dyDescent="0.25">
      <c r="A40" s="44" t="s">
        <v>16</v>
      </c>
      <c r="B40" s="55">
        <v>216749.1</v>
      </c>
      <c r="C40" s="55">
        <v>187570.7</v>
      </c>
      <c r="D40" s="56">
        <f t="shared" si="3"/>
        <v>86.538167863211441</v>
      </c>
      <c r="E40" s="59"/>
      <c r="F40" s="58"/>
    </row>
    <row r="41" spans="1:8" x14ac:dyDescent="0.25">
      <c r="A41" s="44" t="s">
        <v>17</v>
      </c>
      <c r="B41" s="55">
        <v>95435.7</v>
      </c>
      <c r="C41" s="55">
        <v>89140.800000000003</v>
      </c>
      <c r="D41" s="56">
        <f>C41/B41*100</f>
        <v>93.404040626306511</v>
      </c>
      <c r="E41" s="58"/>
      <c r="F41" s="58"/>
    </row>
    <row r="42" spans="1:8" x14ac:dyDescent="0.25">
      <c r="A42" s="60" t="s">
        <v>18</v>
      </c>
      <c r="B42" s="55">
        <v>28475.9</v>
      </c>
      <c r="C42" s="55">
        <v>23881.4</v>
      </c>
      <c r="D42" s="56">
        <f>C42/B42*100</f>
        <v>83.865303642729472</v>
      </c>
      <c r="E42" s="58"/>
      <c r="F42" s="58"/>
      <c r="G42" s="51"/>
      <c r="H42" s="59"/>
    </row>
    <row r="43" spans="1:8" ht="29.25" customHeight="1" x14ac:dyDescent="0.25">
      <c r="A43" s="44" t="s">
        <v>19</v>
      </c>
      <c r="B43" s="61">
        <v>17681.3</v>
      </c>
      <c r="C43" s="61">
        <v>15189</v>
      </c>
      <c r="D43" s="62">
        <f t="shared" si="3"/>
        <v>85.904316990266565</v>
      </c>
      <c r="E43" s="59"/>
      <c r="F43" s="58"/>
      <c r="G43" s="51"/>
      <c r="H43" s="59"/>
    </row>
    <row r="44" spans="1:8" ht="46.5" customHeight="1" x14ac:dyDescent="0.25">
      <c r="A44" s="44" t="s">
        <v>55</v>
      </c>
      <c r="B44" s="63">
        <v>55.4</v>
      </c>
      <c r="C44" s="63">
        <v>55.4</v>
      </c>
      <c r="D44" s="62">
        <f t="shared" si="3"/>
        <v>100</v>
      </c>
      <c r="E44" s="59"/>
      <c r="F44" s="58"/>
    </row>
    <row r="45" spans="1:8" ht="20.25" customHeight="1" x14ac:dyDescent="0.25">
      <c r="A45" s="64" t="s">
        <v>20</v>
      </c>
      <c r="B45" s="65">
        <f>B43+B42+B41+B40+B39+B38+B37+B36+B35+B34+B44</f>
        <v>5341388.1999999993</v>
      </c>
      <c r="C45" s="65">
        <f>C43+C42+C41+C40+C39+C38+C37+C36+C35+C34+C44</f>
        <v>3900120.6</v>
      </c>
      <c r="D45" s="66">
        <f t="shared" si="3"/>
        <v>73.016984610854536</v>
      </c>
      <c r="E45" s="67"/>
      <c r="F45" s="67"/>
      <c r="G45" s="58"/>
    </row>
    <row r="46" spans="1:8" ht="29.25" x14ac:dyDescent="0.25">
      <c r="A46" s="64" t="s">
        <v>49</v>
      </c>
      <c r="B46" s="65">
        <f>B32-B45</f>
        <v>-99948.999999999069</v>
      </c>
      <c r="C46" s="65">
        <f>C32-C45</f>
        <v>36136.400000000373</v>
      </c>
      <c r="D46" s="66"/>
      <c r="E46" s="68"/>
      <c r="F46" s="68"/>
      <c r="G46" s="69"/>
    </row>
    <row r="47" spans="1:8" x14ac:dyDescent="0.25">
      <c r="A47" s="26" t="s">
        <v>34</v>
      </c>
      <c r="B47" s="26"/>
      <c r="C47" s="26"/>
      <c r="D47" s="26"/>
      <c r="E47" s="57"/>
      <c r="F47" s="70"/>
      <c r="G47" s="51"/>
    </row>
    <row r="48" spans="1:8" ht="9.75" customHeight="1" x14ac:dyDescent="0.25">
      <c r="A48" s="26"/>
      <c r="B48" s="26"/>
      <c r="C48" s="26"/>
      <c r="D48" s="26"/>
      <c r="E48" s="51"/>
      <c r="F48" s="51"/>
    </row>
    <row r="49" spans="1:4" ht="15" customHeight="1" x14ac:dyDescent="0.25">
      <c r="A49" s="64" t="s">
        <v>21</v>
      </c>
      <c r="B49" s="25" t="s">
        <v>48</v>
      </c>
      <c r="C49" s="2"/>
      <c r="D49" s="2"/>
    </row>
    <row r="50" spans="1:4" x14ac:dyDescent="0.25">
      <c r="A50" s="71" t="s">
        <v>22</v>
      </c>
      <c r="B50" s="2">
        <v>0</v>
      </c>
      <c r="C50" s="2"/>
      <c r="D50" s="2"/>
    </row>
    <row r="51" spans="1:4" ht="34.5" customHeight="1" x14ac:dyDescent="0.25">
      <c r="A51" s="71" t="s">
        <v>47</v>
      </c>
      <c r="B51" s="2">
        <v>971285.54</v>
      </c>
      <c r="C51" s="2"/>
      <c r="D51" s="2"/>
    </row>
    <row r="52" spans="1:4" x14ac:dyDescent="0.25">
      <c r="A52" s="71" t="s">
        <v>35</v>
      </c>
      <c r="B52" s="2"/>
      <c r="C52" s="2"/>
      <c r="D52" s="2"/>
    </row>
    <row r="53" spans="1:4" x14ac:dyDescent="0.25">
      <c r="A53" s="64" t="s">
        <v>23</v>
      </c>
      <c r="B53" s="2">
        <f>B50+B51</f>
        <v>971285.54</v>
      </c>
      <c r="C53" s="2"/>
      <c r="D53" s="2"/>
    </row>
  </sheetData>
  <mergeCells count="4">
    <mergeCell ref="A33:D33"/>
    <mergeCell ref="A47:D48"/>
    <mergeCell ref="A4:D4"/>
    <mergeCell ref="A1:D1"/>
  </mergeCells>
  <pageMargins left="0.7" right="0.7" top="0.28999999999999998" bottom="0.43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Филоненко Е.Е.</cp:lastModifiedBy>
  <cp:lastPrinted>2022-08-01T11:23:24Z</cp:lastPrinted>
  <dcterms:created xsi:type="dcterms:W3CDTF">2014-09-16T05:33:49Z</dcterms:created>
  <dcterms:modified xsi:type="dcterms:W3CDTF">2022-11-10T12:37:39Z</dcterms:modified>
</cp:coreProperties>
</file>